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sldk-my.sharepoint.com/personal/kape_fsl_dk/Documents/Dokumenter/Generalforsamling/2025/"/>
    </mc:Choice>
  </mc:AlternateContent>
  <xr:revisionPtr revIDLastSave="0" documentId="8_{8BA66223-9D9B-464D-AA2E-15A3CA28C8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K 6 resultat" sheetId="1" r:id="rId1"/>
    <sheet name="NK 6 balanc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J74" i="1" a="1"/>
  <c r="J74" i="1" s="1"/>
  <c r="E75" i="1"/>
  <c r="E39" i="1"/>
  <c r="C10" i="1"/>
  <c r="D10" i="1"/>
  <c r="F10" i="1"/>
  <c r="G75" i="1"/>
  <c r="G39" i="1"/>
  <c r="G10" i="1"/>
  <c r="C39" i="1"/>
  <c r="C85" i="1"/>
  <c r="C69" i="1"/>
  <c r="C61" i="1"/>
  <c r="C48" i="1"/>
  <c r="F75" i="1"/>
  <c r="F39" i="1"/>
  <c r="C75" i="1"/>
  <c r="C92" i="1" s="1"/>
  <c r="C100" i="1" s="1"/>
  <c r="E92" i="1" l="1"/>
  <c r="E100" i="1" s="1"/>
  <c r="F92" i="1"/>
  <c r="F100" i="1" s="1"/>
  <c r="G92" i="1"/>
  <c r="G100" i="1" s="1"/>
</calcChain>
</file>

<file path=xl/sharedStrings.xml><?xml version="1.0" encoding="utf-8"?>
<sst xmlns="http://schemas.openxmlformats.org/spreadsheetml/2006/main" count="114" uniqueCount="106">
  <si>
    <t>FSL nk 6</t>
  </si>
  <si>
    <t>Revideret</t>
  </si>
  <si>
    <t>Konto</t>
  </si>
  <si>
    <t>Navn</t>
  </si>
  <si>
    <t xml:space="preserve">Regnskab 18 </t>
  </si>
  <si>
    <t>Budget 18     Budget 19</t>
  </si>
  <si>
    <t>Budget 24</t>
  </si>
  <si>
    <t>Budget 25</t>
  </si>
  <si>
    <t>INDTÆGTER</t>
  </si>
  <si>
    <t/>
  </si>
  <si>
    <t>Kredstilskud fra Hovedforening</t>
  </si>
  <si>
    <t>Salg af brugt inventar eller IT</t>
  </si>
  <si>
    <t>Andre Indtægter</t>
  </si>
  <si>
    <t>INDTÆGTER I ALT</t>
  </si>
  <si>
    <t>UDGIFTER</t>
  </si>
  <si>
    <t>KREDSBESTYRELSEN</t>
  </si>
  <si>
    <t>FRIKØB</t>
  </si>
  <si>
    <t xml:space="preserve">Frikøb </t>
  </si>
  <si>
    <t>FRIKØB I ALT</t>
  </si>
  <si>
    <t>HONORARER</t>
  </si>
  <si>
    <t xml:space="preserve">Honorarer  </t>
  </si>
  <si>
    <t>Lønsumsafgift m.v.</t>
  </si>
  <si>
    <t>HONORARER I ALT</t>
  </si>
  <si>
    <t>REJSEUDGIFTER</t>
  </si>
  <si>
    <t xml:space="preserve">Rejseudgifter </t>
  </si>
  <si>
    <t>REJSEUDGIFTER I ALT</t>
  </si>
  <si>
    <t>KM-KØRSEL</t>
  </si>
  <si>
    <t xml:space="preserve">KM-kørsel </t>
  </si>
  <si>
    <t>KM-KØRSEL I ALT</t>
  </si>
  <si>
    <t>Kurser og -materiale</t>
  </si>
  <si>
    <t>Vikarudgifter</t>
  </si>
  <si>
    <t>Kredsbestyrelsesmøder</t>
  </si>
  <si>
    <t>Inventar</t>
  </si>
  <si>
    <t>IT</t>
  </si>
  <si>
    <t>Andre udgifter vedr. KB</t>
  </si>
  <si>
    <t>KREDSBESTYRELSEN I ALT</t>
  </si>
  <si>
    <t>KREDSEN</t>
  </si>
  <si>
    <t>GENERALFORSAMLING</t>
  </si>
  <si>
    <t>Generalf. Mødeudgifter</t>
  </si>
  <si>
    <t>Generalf. Honorar uden CVR</t>
  </si>
  <si>
    <t>Generalf. KM-godtgørelse</t>
  </si>
  <si>
    <t>Generalf. Honorar efter faktur</t>
  </si>
  <si>
    <t>Generalf. Transport, deltagere</t>
  </si>
  <si>
    <t>GENERALFORSAMLING I ALT</t>
  </si>
  <si>
    <t>REPRÆSENTANTSKABSMØDE</t>
  </si>
  <si>
    <t>Rep. Mødeudgifter</t>
  </si>
  <si>
    <t>REPRÆSENTANTSKABSMØDE I ALT</t>
  </si>
  <si>
    <t>MEDLEMSMØDER OG -KURSER</t>
  </si>
  <si>
    <t>Medl.mød, Mødeudgifter</t>
  </si>
  <si>
    <t>Medl.mød, honorar uden CVR</t>
  </si>
  <si>
    <t>Medl.mød, KM-godtgørelse</t>
  </si>
  <si>
    <t>Medl.mød, Honorar efter faktur</t>
  </si>
  <si>
    <t>Medl.mød, Transport, deltagere</t>
  </si>
  <si>
    <t>Medl.mød. Andre udgifter</t>
  </si>
  <si>
    <t>MEDLEMSMØDER OG -KURSER I ALT</t>
  </si>
  <si>
    <t>TR-MØDER OG -KURSER</t>
  </si>
  <si>
    <t>TR-møder, Mødeudgifter</t>
  </si>
  <si>
    <t>TR-møder, honorar uden CVR</t>
  </si>
  <si>
    <t>TR-møder, KM-godtgørelse</t>
  </si>
  <si>
    <t>TR-møder, Honorar efter faktur</t>
  </si>
  <si>
    <t>TR-møder, Transport, deltagere</t>
  </si>
  <si>
    <t>TR-MØDER OG -KURSER I ALT</t>
  </si>
  <si>
    <t>ANDRE UDGIFTER VEDR. KREDSEN</t>
  </si>
  <si>
    <t>Øvrige udgifter</t>
  </si>
  <si>
    <t>ANDRE UDGIFTER VEDR. KREDSEN I</t>
  </si>
  <si>
    <t>KREDSEN I ALT</t>
  </si>
  <si>
    <t>ADMINISTRATION</t>
  </si>
  <si>
    <t>Porto</t>
  </si>
  <si>
    <t>Fotokopiering</t>
  </si>
  <si>
    <t>Papir og kuverter</t>
  </si>
  <si>
    <t>Kontorartikler</t>
  </si>
  <si>
    <t>Software, IT og hjemmeside</t>
  </si>
  <si>
    <t>Gaver</t>
  </si>
  <si>
    <t>Revision</t>
  </si>
  <si>
    <t>ADMINISTRATION I ALT</t>
  </si>
  <si>
    <t>ØVRIGE UDGIFTER</t>
  </si>
  <si>
    <t>ØVRIGE UDGIFTER I ALT</t>
  </si>
  <si>
    <t>UDGIFTER I ALT</t>
  </si>
  <si>
    <t>FINANSIELLE POSTER</t>
  </si>
  <si>
    <t>Renteindtægter</t>
  </si>
  <si>
    <t>Renteudgifter</t>
  </si>
  <si>
    <t>FINANSIELLE POSTER I ALT</t>
  </si>
  <si>
    <t>ÅRETS RESULTAT</t>
  </si>
  <si>
    <t>25% af overskud til særlig pulje</t>
  </si>
  <si>
    <t>Max 30% af årlig kredstilskud i overskud</t>
  </si>
  <si>
    <t>60100</t>
  </si>
  <si>
    <t>60200</t>
  </si>
  <si>
    <t>60500</t>
  </si>
  <si>
    <t>61100</t>
  </si>
  <si>
    <t>61200</t>
  </si>
  <si>
    <t>61500</t>
  </si>
  <si>
    <t>62000</t>
  </si>
  <si>
    <t>65100</t>
  </si>
  <si>
    <t>65400</t>
  </si>
  <si>
    <t>65410</t>
  </si>
  <si>
    <t>65500</t>
  </si>
  <si>
    <t>70300</t>
  </si>
  <si>
    <t>70900</t>
  </si>
  <si>
    <t>79000</t>
  </si>
  <si>
    <t>80100</t>
  </si>
  <si>
    <t>80200</t>
  </si>
  <si>
    <t>80300</t>
  </si>
  <si>
    <t>90100</t>
  </si>
  <si>
    <t>90900</t>
  </si>
  <si>
    <t>95000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</si>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</sst>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quotePrefix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0" xfId="0" quotePrefix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0" xfId="0" quotePrefix="1"/>
    <xf numFmtId="0" fontId="2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 indent="2"/>
    </xf>
    <xf numFmtId="0" fontId="2" fillId="0" borderId="2" xfId="0" quotePrefix="1" applyFont="1" applyBorder="1" applyAlignment="1">
      <alignment horizontal="right"/>
    </xf>
    <xf numFmtId="0" fontId="2" fillId="0" borderId="2" xfId="0" quotePrefix="1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/>
    <xf numFmtId="0" fontId="4" fillId="0" borderId="0" xfId="0" quotePrefix="1" applyFont="1" applyAlignment="1">
      <alignment horizontal="left" indent="2"/>
    </xf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horizontal="left" indent="2"/>
    </xf>
    <xf numFmtId="0" fontId="4" fillId="0" borderId="0" xfId="0" quotePrefix="1" applyFont="1"/>
    <xf numFmtId="3" fontId="0" fillId="0" borderId="0" xfId="0" applyNumberFormat="1"/>
    <xf numFmtId="3" fontId="0" fillId="0" borderId="1" xfId="0" applyNumberFormat="1" applyBorder="1" applyAlignment="1">
      <alignment horizontal="right"/>
    </xf>
    <xf numFmtId="3" fontId="2" fillId="0" borderId="2" xfId="0" applyNumberFormat="1" applyFont="1" applyBorder="1"/>
    <xf numFmtId="0" fontId="2" fillId="0" borderId="3" xfId="0" quotePrefix="1" applyFont="1" applyBorder="1" applyAlignment="1">
      <alignment horizontal="right"/>
    </xf>
    <xf numFmtId="3" fontId="2" fillId="0" borderId="4" xfId="0" applyNumberFormat="1" applyFont="1" applyBorder="1"/>
    <xf numFmtId="0" fontId="2" fillId="0" borderId="0" xfId="0" applyFont="1" applyAlignment="1">
      <alignment horizontal="right"/>
    </xf>
    <xf numFmtId="0" fontId="2" fillId="0" borderId="5" xfId="0" quotePrefix="1" applyFont="1" applyBorder="1" applyAlignment="1">
      <alignment horizontal="right"/>
    </xf>
    <xf numFmtId="0" fontId="2" fillId="0" borderId="6" xfId="0" quotePrefix="1" applyFont="1" applyBorder="1" applyAlignment="1">
      <alignment horizontal="left"/>
    </xf>
    <xf numFmtId="3" fontId="2" fillId="0" borderId="7" xfId="0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quotePrefix="1" applyFill="1" applyAlignment="1">
      <alignment horizontal="right"/>
    </xf>
    <xf numFmtId="3" fontId="2" fillId="2" borderId="2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2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4" fontId="2" fillId="0" borderId="2" xfId="0" applyNumberFormat="1" applyFont="1" applyBorder="1"/>
    <xf numFmtId="4" fontId="2" fillId="2" borderId="2" xfId="0" applyNumberFormat="1" applyFont="1" applyFill="1" applyBorder="1"/>
    <xf numFmtId="4" fontId="2" fillId="0" borderId="1" xfId="0" applyNumberFormat="1" applyFont="1" applyBorder="1"/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4" fontId="0" fillId="0" borderId="2" xfId="0" applyNumberFormat="1" applyBorder="1"/>
    <xf numFmtId="3" fontId="0" fillId="0" borderId="1" xfId="0" applyNumberFormat="1" applyBorder="1"/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zoomScale="95" zoomScaleNormal="115" zoomScaleSheetLayoutView="100" workbookViewId="0">
      <pane xSplit="2" topLeftCell="E1" activePane="topRight" state="frozen"/>
      <selection pane="topRight" activeCell="G1" sqref="G1"/>
    </sheetView>
  </sheetViews>
  <sheetFormatPr defaultRowHeight="12.5" x14ac:dyDescent="0.25"/>
  <cols>
    <col min="1" max="1" width="8.81640625" customWidth="1"/>
    <col min="2" max="2" width="62.7265625" customWidth="1"/>
    <col min="3" max="3" width="11" style="16" hidden="1" customWidth="1"/>
    <col min="4" max="4" width="9.1796875" style="16" hidden="1" customWidth="1"/>
    <col min="5" max="5" width="10.7265625" style="16" bestFit="1" customWidth="1"/>
    <col min="6" max="6" width="9.1796875" style="16"/>
    <col min="7" max="7" width="10.7265625" style="16" bestFit="1" customWidth="1"/>
  </cols>
  <sheetData>
    <row r="1" spans="1:8" ht="13" x14ac:dyDescent="0.3">
      <c r="A1" s="6" t="s">
        <v>0</v>
      </c>
      <c r="B1" s="26"/>
    </row>
    <row r="2" spans="1:8" ht="13" x14ac:dyDescent="0.3">
      <c r="A2" s="10"/>
      <c r="E2" s="17"/>
      <c r="G2" s="16" t="s">
        <v>1</v>
      </c>
    </row>
    <row r="3" spans="1:8" x14ac:dyDescent="0.25">
      <c r="A3" s="4" t="s">
        <v>2</v>
      </c>
      <c r="B3" s="2" t="s">
        <v>3</v>
      </c>
      <c r="C3" s="33" t="s">
        <v>4</v>
      </c>
      <c r="D3" s="32" t="s">
        <v>5</v>
      </c>
      <c r="E3" s="31" t="s">
        <v>6</v>
      </c>
      <c r="F3" s="32" t="s">
        <v>7</v>
      </c>
      <c r="G3" s="32" t="s">
        <v>7</v>
      </c>
      <c r="H3" s="44"/>
    </row>
    <row r="4" spans="1:8" x14ac:dyDescent="0.25">
      <c r="A4" s="3"/>
      <c r="C4" s="34"/>
    </row>
    <row r="5" spans="1:8" ht="13" x14ac:dyDescent="0.3">
      <c r="A5" s="45" t="s">
        <v>8</v>
      </c>
      <c r="B5" s="45"/>
      <c r="C5" s="34"/>
    </row>
    <row r="6" spans="1:8" x14ac:dyDescent="0.25">
      <c r="B6" s="1" t="s">
        <v>9</v>
      </c>
      <c r="C6" s="34"/>
    </row>
    <row r="7" spans="1:8" x14ac:dyDescent="0.25">
      <c r="A7" s="3"/>
      <c r="B7" s="1" t="s">
        <v>10</v>
      </c>
      <c r="C7" s="34">
        <v>461068.51</v>
      </c>
      <c r="D7" s="31">
        <v>461069</v>
      </c>
      <c r="E7" s="16">
        <v>586589</v>
      </c>
      <c r="F7" s="43">
        <v>585000</v>
      </c>
      <c r="G7" s="16">
        <v>599040</v>
      </c>
    </row>
    <row r="8" spans="1:8" x14ac:dyDescent="0.25">
      <c r="A8" s="3"/>
      <c r="B8" s="1" t="s">
        <v>11</v>
      </c>
      <c r="C8" s="34">
        <v>0</v>
      </c>
    </row>
    <row r="9" spans="1:8" x14ac:dyDescent="0.25">
      <c r="A9" s="27"/>
      <c r="B9" s="25" t="s">
        <v>12</v>
      </c>
      <c r="C9" s="34">
        <v>0</v>
      </c>
    </row>
    <row r="10" spans="1:8" s="11" customFormat="1" ht="13" x14ac:dyDescent="0.3">
      <c r="A10" s="8"/>
      <c r="B10" s="9" t="s">
        <v>13</v>
      </c>
      <c r="C10" s="35">
        <f>SUM(C7:C9)</f>
        <v>461068.51</v>
      </c>
      <c r="D10" s="18">
        <f>SUM(D7:D9)</f>
        <v>461069</v>
      </c>
      <c r="E10" s="18">
        <f>SUM(E7:E7:E9)</f>
        <v>586589</v>
      </c>
      <c r="F10" s="18">
        <f>SUM(F7:F9)</f>
        <v>585000</v>
      </c>
      <c r="G10" s="18">
        <f>(G7)</f>
        <v>599040</v>
      </c>
    </row>
    <row r="11" spans="1:8" x14ac:dyDescent="0.25">
      <c r="A11" s="3"/>
      <c r="B11" s="1"/>
      <c r="C11" s="34"/>
    </row>
    <row r="12" spans="1:8" ht="13" x14ac:dyDescent="0.3">
      <c r="A12" s="45" t="s">
        <v>14</v>
      </c>
      <c r="B12" s="45"/>
      <c r="C12" s="34"/>
    </row>
    <row r="13" spans="1:8" x14ac:dyDescent="0.25">
      <c r="B13" s="7"/>
      <c r="C13" s="34"/>
    </row>
    <row r="14" spans="1:8" ht="13" x14ac:dyDescent="0.3">
      <c r="A14" s="12" t="s">
        <v>15</v>
      </c>
      <c r="B14" s="15"/>
      <c r="C14" s="34"/>
    </row>
    <row r="15" spans="1:8" x14ac:dyDescent="0.25">
      <c r="B15" s="2" t="s">
        <v>16</v>
      </c>
      <c r="C15" s="34"/>
    </row>
    <row r="16" spans="1:8" x14ac:dyDescent="0.25">
      <c r="A16" s="3"/>
      <c r="B16" s="1" t="s">
        <v>17</v>
      </c>
      <c r="C16" s="34">
        <v>247824.87</v>
      </c>
    </row>
    <row r="17" spans="1:7" s="11" customFormat="1" ht="13" x14ac:dyDescent="0.3">
      <c r="A17" s="8"/>
      <c r="B17" s="13" t="s">
        <v>18</v>
      </c>
      <c r="C17" s="34">
        <v>247824.87</v>
      </c>
      <c r="D17" s="28">
        <v>275000</v>
      </c>
      <c r="E17" s="18">
        <v>230000</v>
      </c>
      <c r="F17" s="28">
        <v>230000</v>
      </c>
      <c r="G17" s="18">
        <v>230000</v>
      </c>
    </row>
    <row r="18" spans="1:7" x14ac:dyDescent="0.25">
      <c r="C18" s="34"/>
    </row>
    <row r="19" spans="1:7" x14ac:dyDescent="0.25">
      <c r="B19" s="2" t="s">
        <v>19</v>
      </c>
      <c r="C19" s="34"/>
    </row>
    <row r="20" spans="1:7" x14ac:dyDescent="0.25">
      <c r="A20" s="3"/>
      <c r="B20" s="1" t="s">
        <v>20</v>
      </c>
      <c r="C20" s="34">
        <v>51718.21</v>
      </c>
    </row>
    <row r="21" spans="1:7" x14ac:dyDescent="0.25">
      <c r="A21" s="3"/>
      <c r="B21" s="1" t="s">
        <v>21</v>
      </c>
      <c r="C21" s="34">
        <v>0</v>
      </c>
    </row>
    <row r="22" spans="1:7" s="11" customFormat="1" ht="13" x14ac:dyDescent="0.3">
      <c r="A22" s="8"/>
      <c r="B22" s="9" t="s">
        <v>22</v>
      </c>
      <c r="C22" s="36">
        <v>51718.21</v>
      </c>
      <c r="D22" s="28">
        <v>30750</v>
      </c>
      <c r="E22" s="18">
        <v>85000</v>
      </c>
      <c r="F22" s="28">
        <v>85000</v>
      </c>
      <c r="G22" s="18">
        <v>100000</v>
      </c>
    </row>
    <row r="23" spans="1:7" x14ac:dyDescent="0.25">
      <c r="C23" s="34"/>
    </row>
    <row r="24" spans="1:7" x14ac:dyDescent="0.25">
      <c r="B24" s="2" t="s">
        <v>23</v>
      </c>
      <c r="C24" s="34"/>
    </row>
    <row r="25" spans="1:7" x14ac:dyDescent="0.25">
      <c r="A25" s="3"/>
      <c r="B25" s="1" t="s">
        <v>24</v>
      </c>
      <c r="C25" s="34">
        <v>1024.43</v>
      </c>
    </row>
    <row r="26" spans="1:7" s="11" customFormat="1" ht="13" x14ac:dyDescent="0.3">
      <c r="A26" s="8"/>
      <c r="B26" s="9" t="s">
        <v>25</v>
      </c>
      <c r="C26" s="36">
        <v>1024.43</v>
      </c>
      <c r="D26" s="28">
        <v>0</v>
      </c>
      <c r="E26" s="18">
        <v>0</v>
      </c>
      <c r="F26" s="28">
        <v>0</v>
      </c>
      <c r="G26" s="18">
        <v>0</v>
      </c>
    </row>
    <row r="28" spans="1:7" x14ac:dyDescent="0.25">
      <c r="B28" s="2" t="s">
        <v>26</v>
      </c>
    </row>
    <row r="29" spans="1:7" x14ac:dyDescent="0.25">
      <c r="A29" s="3"/>
      <c r="B29" s="1" t="s">
        <v>27</v>
      </c>
    </row>
    <row r="30" spans="1:7" s="11" customFormat="1" ht="13" x14ac:dyDescent="0.3">
      <c r="A30" s="8"/>
      <c r="B30" s="9" t="s">
        <v>28</v>
      </c>
      <c r="C30" s="36">
        <v>16624.04</v>
      </c>
      <c r="D30" s="28">
        <v>24000</v>
      </c>
      <c r="E30" s="18">
        <v>24000</v>
      </c>
      <c r="F30" s="28">
        <v>24000</v>
      </c>
      <c r="G30" s="18">
        <v>24000</v>
      </c>
    </row>
    <row r="31" spans="1:7" x14ac:dyDescent="0.25">
      <c r="A31" s="3"/>
      <c r="B31" s="1"/>
    </row>
    <row r="32" spans="1:7" s="11" customFormat="1" ht="13" x14ac:dyDescent="0.3">
      <c r="A32" s="8"/>
      <c r="B32" s="9" t="s">
        <v>29</v>
      </c>
      <c r="C32" s="35">
        <v>4531.25</v>
      </c>
      <c r="D32" s="18">
        <v>2000</v>
      </c>
      <c r="E32" s="18">
        <v>2000</v>
      </c>
      <c r="F32" s="18">
        <v>2000</v>
      </c>
      <c r="G32" s="18">
        <v>2000</v>
      </c>
    </row>
    <row r="33" spans="1:7" x14ac:dyDescent="0.25">
      <c r="A33" s="3"/>
      <c r="B33" s="1"/>
      <c r="C33" s="34"/>
    </row>
    <row r="34" spans="1:7" x14ac:dyDescent="0.25">
      <c r="A34" s="3"/>
      <c r="B34" s="1" t="s">
        <v>30</v>
      </c>
      <c r="C34" s="34">
        <v>0</v>
      </c>
      <c r="D34" s="16">
        <v>1000</v>
      </c>
      <c r="E34" s="16">
        <v>0</v>
      </c>
      <c r="F34" s="16">
        <v>0</v>
      </c>
    </row>
    <row r="35" spans="1:7" x14ac:dyDescent="0.25">
      <c r="A35" s="3"/>
      <c r="B35" s="1" t="s">
        <v>31</v>
      </c>
      <c r="C35" s="34">
        <v>4131.8100000000004</v>
      </c>
      <c r="D35" s="16">
        <v>5000</v>
      </c>
      <c r="E35" s="16">
        <v>6000</v>
      </c>
      <c r="F35" s="16">
        <v>6000</v>
      </c>
      <c r="G35" s="16">
        <v>10000</v>
      </c>
    </row>
    <row r="36" spans="1:7" x14ac:dyDescent="0.25">
      <c r="A36" s="3"/>
      <c r="B36" s="1" t="s">
        <v>32</v>
      </c>
      <c r="C36" s="34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3"/>
      <c r="B37" s="1" t="s">
        <v>33</v>
      </c>
      <c r="C37" s="34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5">
      <c r="A38" s="3"/>
      <c r="B38" s="1" t="s">
        <v>34</v>
      </c>
      <c r="C38" s="34">
        <v>0</v>
      </c>
      <c r="D38" s="16">
        <v>4000</v>
      </c>
      <c r="E38" s="16">
        <v>2000</v>
      </c>
      <c r="F38" s="16">
        <v>2000</v>
      </c>
      <c r="G38" s="16">
        <v>2000</v>
      </c>
    </row>
    <row r="39" spans="1:7" s="11" customFormat="1" ht="13" x14ac:dyDescent="0.3">
      <c r="A39" s="8"/>
      <c r="B39" s="9" t="s">
        <v>35</v>
      </c>
      <c r="C39" s="35">
        <f>(C17+C22+C26+C30+C32+C34+C35+C36+C37+C38)</f>
        <v>325854.61</v>
      </c>
      <c r="D39" s="18">
        <v>341750</v>
      </c>
      <c r="E39" s="18">
        <f>E17+E22+E26+E30+E32+E34+E35+E36+E37+E38</f>
        <v>349000</v>
      </c>
      <c r="F39" s="18">
        <f>SUM(F17:F38)</f>
        <v>349000</v>
      </c>
      <c r="G39" s="18">
        <f>(G17+G22+G26+G30+G32+G35+G36+G37+G38)</f>
        <v>368000</v>
      </c>
    </row>
    <row r="40" spans="1:7" ht="13" x14ac:dyDescent="0.3">
      <c r="A40" s="10"/>
      <c r="C40" s="34"/>
    </row>
    <row r="41" spans="1:7" ht="13" x14ac:dyDescent="0.3">
      <c r="A41" s="14" t="s">
        <v>36</v>
      </c>
      <c r="B41" s="14"/>
      <c r="C41" s="34"/>
    </row>
    <row r="42" spans="1:7" x14ac:dyDescent="0.25">
      <c r="B42" s="2" t="s">
        <v>37</v>
      </c>
      <c r="C42" s="34"/>
    </row>
    <row r="43" spans="1:7" x14ac:dyDescent="0.25">
      <c r="A43" s="3"/>
      <c r="B43" s="1" t="s">
        <v>38</v>
      </c>
      <c r="C43" s="34">
        <v>17873</v>
      </c>
    </row>
    <row r="44" spans="1:7" x14ac:dyDescent="0.25">
      <c r="A44" s="3"/>
      <c r="B44" s="1" t="s">
        <v>39</v>
      </c>
      <c r="C44" s="34">
        <v>0</v>
      </c>
    </row>
    <row r="45" spans="1:7" x14ac:dyDescent="0.25">
      <c r="A45" s="3"/>
      <c r="B45" s="1" t="s">
        <v>40</v>
      </c>
      <c r="C45" s="34">
        <v>0</v>
      </c>
    </row>
    <row r="46" spans="1:7" x14ac:dyDescent="0.25">
      <c r="A46" s="3"/>
      <c r="B46" s="1" t="s">
        <v>41</v>
      </c>
      <c r="C46" s="34">
        <v>0</v>
      </c>
    </row>
    <row r="47" spans="1:7" x14ac:dyDescent="0.25">
      <c r="A47" s="3"/>
      <c r="B47" s="1" t="s">
        <v>42</v>
      </c>
      <c r="C47" s="34">
        <v>5221.1400000000003</v>
      </c>
    </row>
    <row r="48" spans="1:7" ht="13" x14ac:dyDescent="0.3">
      <c r="A48" s="8"/>
      <c r="B48" s="9" t="s">
        <v>43</v>
      </c>
      <c r="C48" s="35">
        <f>SUM(C43:C47)</f>
        <v>23094.14</v>
      </c>
      <c r="D48" s="18">
        <v>20000</v>
      </c>
      <c r="E48" s="18">
        <v>30000</v>
      </c>
      <c r="F48" s="18">
        <v>30000</v>
      </c>
      <c r="G48" s="18">
        <v>30000</v>
      </c>
    </row>
    <row r="49" spans="1:7" x14ac:dyDescent="0.25">
      <c r="C49" s="34"/>
    </row>
    <row r="50" spans="1:7" x14ac:dyDescent="0.25">
      <c r="B50" s="2" t="s">
        <v>44</v>
      </c>
      <c r="C50" s="34"/>
    </row>
    <row r="51" spans="1:7" x14ac:dyDescent="0.25">
      <c r="A51" s="3"/>
      <c r="B51" s="1" t="s">
        <v>45</v>
      </c>
      <c r="C51" s="34">
        <v>0</v>
      </c>
    </row>
    <row r="52" spans="1:7" ht="13" x14ac:dyDescent="0.3">
      <c r="A52" s="8"/>
      <c r="B52" s="9" t="s">
        <v>46</v>
      </c>
      <c r="C52" s="35">
        <v>0</v>
      </c>
      <c r="D52" s="18">
        <v>0</v>
      </c>
      <c r="E52" s="18">
        <v>0</v>
      </c>
      <c r="F52" s="18">
        <v>15000</v>
      </c>
      <c r="G52" s="18">
        <v>15000</v>
      </c>
    </row>
    <row r="53" spans="1:7" ht="13" x14ac:dyDescent="0.3">
      <c r="A53" s="29"/>
      <c r="B53" s="6"/>
      <c r="C53" s="37"/>
      <c r="D53" s="30"/>
      <c r="E53" s="30"/>
      <c r="F53" s="30"/>
      <c r="G53" s="30"/>
    </row>
    <row r="54" spans="1:7" x14ac:dyDescent="0.25">
      <c r="B54" s="2" t="s">
        <v>47</v>
      </c>
      <c r="C54" s="34"/>
    </row>
    <row r="55" spans="1:7" x14ac:dyDescent="0.25">
      <c r="A55" s="3"/>
      <c r="B55" s="1" t="s">
        <v>48</v>
      </c>
      <c r="C55" s="34">
        <v>15911.62</v>
      </c>
    </row>
    <row r="56" spans="1:7" x14ac:dyDescent="0.25">
      <c r="A56" s="3"/>
      <c r="B56" s="1" t="s">
        <v>49</v>
      </c>
      <c r="C56" s="34">
        <v>0</v>
      </c>
    </row>
    <row r="57" spans="1:7" x14ac:dyDescent="0.25">
      <c r="A57" s="3"/>
      <c r="B57" s="1" t="s">
        <v>50</v>
      </c>
      <c r="C57" s="34">
        <v>0</v>
      </c>
    </row>
    <row r="58" spans="1:7" x14ac:dyDescent="0.25">
      <c r="A58" s="3"/>
      <c r="B58" s="1" t="s">
        <v>51</v>
      </c>
      <c r="C58" s="34">
        <v>8671.5400000000009</v>
      </c>
    </row>
    <row r="59" spans="1:7" x14ac:dyDescent="0.25">
      <c r="A59" s="3"/>
      <c r="B59" s="1" t="s">
        <v>52</v>
      </c>
      <c r="C59" s="34">
        <v>2204.91</v>
      </c>
    </row>
    <row r="60" spans="1:7" x14ac:dyDescent="0.25">
      <c r="A60" s="3"/>
      <c r="B60" s="1" t="s">
        <v>53</v>
      </c>
      <c r="C60" s="34">
        <v>0</v>
      </c>
    </row>
    <row r="61" spans="1:7" ht="13" x14ac:dyDescent="0.3">
      <c r="A61" s="8"/>
      <c r="B61" s="9" t="s">
        <v>54</v>
      </c>
      <c r="C61" s="35">
        <f>SUM(C55:C60)</f>
        <v>26788.070000000003</v>
      </c>
      <c r="D61" s="18">
        <v>25000</v>
      </c>
      <c r="E61" s="18">
        <v>60000</v>
      </c>
      <c r="F61" s="18">
        <v>50000</v>
      </c>
      <c r="G61" s="18">
        <v>60000</v>
      </c>
    </row>
    <row r="62" spans="1:7" x14ac:dyDescent="0.25">
      <c r="C62" s="34"/>
    </row>
    <row r="63" spans="1:7" x14ac:dyDescent="0.25">
      <c r="B63" s="2" t="s">
        <v>55</v>
      </c>
      <c r="C63" s="34"/>
    </row>
    <row r="64" spans="1:7" x14ac:dyDescent="0.25">
      <c r="A64" s="3"/>
      <c r="B64" s="1" t="s">
        <v>56</v>
      </c>
      <c r="C64" s="34">
        <v>48910</v>
      </c>
    </row>
    <row r="65" spans="1:10" x14ac:dyDescent="0.25">
      <c r="A65" s="3"/>
      <c r="B65" s="1" t="s">
        <v>57</v>
      </c>
      <c r="C65" s="34">
        <v>0</v>
      </c>
    </row>
    <row r="66" spans="1:10" x14ac:dyDescent="0.25">
      <c r="A66" s="3"/>
      <c r="B66" s="1" t="s">
        <v>58</v>
      </c>
      <c r="C66" s="34">
        <v>0</v>
      </c>
    </row>
    <row r="67" spans="1:10" x14ac:dyDescent="0.25">
      <c r="A67" s="3"/>
      <c r="B67" s="1" t="s">
        <v>59</v>
      </c>
      <c r="C67" s="34">
        <v>0</v>
      </c>
    </row>
    <row r="68" spans="1:10" x14ac:dyDescent="0.25">
      <c r="A68" s="3"/>
      <c r="B68" s="1" t="s">
        <v>60</v>
      </c>
      <c r="C68" s="34">
        <v>12465.81</v>
      </c>
    </row>
    <row r="69" spans="1:10" ht="13" x14ac:dyDescent="0.3">
      <c r="A69" s="8"/>
      <c r="B69" s="9" t="s">
        <v>61</v>
      </c>
      <c r="C69" s="35">
        <f>SUM(C64:C68)</f>
        <v>61375.81</v>
      </c>
      <c r="D69" s="18">
        <v>100000</v>
      </c>
      <c r="E69" s="18">
        <v>140000</v>
      </c>
      <c r="F69" s="18">
        <v>160000</v>
      </c>
      <c r="G69" s="18">
        <v>150000</v>
      </c>
    </row>
    <row r="70" spans="1:10" x14ac:dyDescent="0.25">
      <c r="C70" s="34"/>
    </row>
    <row r="71" spans="1:10" x14ac:dyDescent="0.25">
      <c r="B71" s="2" t="s">
        <v>62</v>
      </c>
      <c r="C71" s="34"/>
    </row>
    <row r="72" spans="1:10" x14ac:dyDescent="0.25">
      <c r="A72" s="3"/>
      <c r="B72" s="1" t="s">
        <v>63</v>
      </c>
      <c r="C72" s="34">
        <v>0</v>
      </c>
    </row>
    <row r="73" spans="1:10" ht="13" x14ac:dyDescent="0.3">
      <c r="A73" s="8"/>
      <c r="B73" s="9" t="s">
        <v>64</v>
      </c>
      <c r="C73" s="35">
        <v>0</v>
      </c>
      <c r="D73" s="18">
        <v>2000</v>
      </c>
      <c r="E73" s="18">
        <v>2000</v>
      </c>
      <c r="F73" s="18">
        <v>2000</v>
      </c>
      <c r="G73" s="18">
        <v>2000</v>
      </c>
    </row>
    <row r="74" spans="1:10" ht="13" x14ac:dyDescent="0.3">
      <c r="A74" s="8"/>
      <c r="B74" s="9"/>
      <c r="C74" s="35"/>
      <c r="D74" s="18"/>
      <c r="E74" s="18"/>
      <c r="F74" s="18"/>
      <c r="G74" s="18"/>
      <c r="J74" t="e">
        <f t="array" ref="J74">+J74J74:K74</f>
        <v>#NAME?</v>
      </c>
    </row>
    <row r="75" spans="1:10" ht="13" x14ac:dyDescent="0.3">
      <c r="A75" s="8"/>
      <c r="B75" s="9" t="s">
        <v>65</v>
      </c>
      <c r="C75" s="35">
        <f>C73+C69+C52+C48+C61</f>
        <v>111258.02</v>
      </c>
      <c r="D75" s="18">
        <v>147000</v>
      </c>
      <c r="E75" s="18">
        <f>E48+E52+E61+E69+E73</f>
        <v>232000</v>
      </c>
      <c r="F75" s="18">
        <f>SUM(F48:F74)</f>
        <v>257000</v>
      </c>
      <c r="G75" s="18">
        <f>(G48+G52+G61+G69+G73)</f>
        <v>257000</v>
      </c>
    </row>
    <row r="76" spans="1:10" ht="13" x14ac:dyDescent="0.3">
      <c r="A76" s="10"/>
      <c r="C76" s="34"/>
    </row>
    <row r="77" spans="1:10" ht="13" x14ac:dyDescent="0.3">
      <c r="B77" s="6" t="s">
        <v>66</v>
      </c>
      <c r="C77" s="34"/>
    </row>
    <row r="78" spans="1:10" x14ac:dyDescent="0.25">
      <c r="A78" s="3"/>
      <c r="B78" s="1" t="s">
        <v>67</v>
      </c>
      <c r="C78" s="34">
        <v>513</v>
      </c>
    </row>
    <row r="79" spans="1:10" x14ac:dyDescent="0.25">
      <c r="A79" s="3"/>
      <c r="B79" s="1" t="s">
        <v>68</v>
      </c>
      <c r="C79" s="34">
        <v>0</v>
      </c>
    </row>
    <row r="80" spans="1:10" x14ac:dyDescent="0.25">
      <c r="A80" s="3"/>
      <c r="B80" s="1" t="s">
        <v>69</v>
      </c>
      <c r="C80" s="34">
        <v>17.95</v>
      </c>
    </row>
    <row r="81" spans="1:7" x14ac:dyDescent="0.25">
      <c r="A81" s="3"/>
      <c r="B81" s="1" t="s">
        <v>70</v>
      </c>
      <c r="C81" s="34">
        <v>0</v>
      </c>
    </row>
    <row r="82" spans="1:7" x14ac:dyDescent="0.25">
      <c r="A82" s="3"/>
      <c r="B82" s="1" t="s">
        <v>71</v>
      </c>
      <c r="C82" s="34">
        <v>0</v>
      </c>
    </row>
    <row r="83" spans="1:7" x14ac:dyDescent="0.25">
      <c r="A83" s="3"/>
      <c r="B83" s="1" t="s">
        <v>72</v>
      </c>
      <c r="C83" s="34">
        <v>200</v>
      </c>
    </row>
    <row r="84" spans="1:7" x14ac:dyDescent="0.25">
      <c r="A84" s="3"/>
      <c r="B84" s="1" t="s">
        <v>73</v>
      </c>
      <c r="C84" s="34">
        <v>1061.8</v>
      </c>
    </row>
    <row r="85" spans="1:7" ht="13" x14ac:dyDescent="0.3">
      <c r="A85" s="8"/>
      <c r="B85" s="9" t="s">
        <v>74</v>
      </c>
      <c r="C85" s="35">
        <f>SUM(C78:C84)</f>
        <v>1792.75</v>
      </c>
      <c r="D85" s="18">
        <v>3000</v>
      </c>
      <c r="E85" s="18">
        <v>3000</v>
      </c>
      <c r="F85" s="18">
        <v>3000</v>
      </c>
      <c r="G85" s="18">
        <v>3000</v>
      </c>
    </row>
    <row r="86" spans="1:7" x14ac:dyDescent="0.25">
      <c r="C86" s="34"/>
    </row>
    <row r="87" spans="1:7" ht="13" x14ac:dyDescent="0.3">
      <c r="B87" s="6" t="s">
        <v>75</v>
      </c>
      <c r="C87" s="34"/>
    </row>
    <row r="88" spans="1:7" x14ac:dyDescent="0.25">
      <c r="A88" s="3"/>
      <c r="B88" s="1" t="s">
        <v>63</v>
      </c>
      <c r="C88" s="34"/>
    </row>
    <row r="89" spans="1:7" ht="13" x14ac:dyDescent="0.3">
      <c r="A89" s="8"/>
      <c r="B89" s="9" t="s">
        <v>76</v>
      </c>
      <c r="C89" s="35">
        <v>0</v>
      </c>
      <c r="D89" s="18">
        <v>0</v>
      </c>
      <c r="E89" s="18">
        <v>0</v>
      </c>
      <c r="F89" s="18">
        <v>0</v>
      </c>
      <c r="G89" s="18">
        <v>0</v>
      </c>
    </row>
    <row r="90" spans="1:7" x14ac:dyDescent="0.25">
      <c r="B90" s="1" t="s">
        <v>9</v>
      </c>
      <c r="C90" s="34"/>
    </row>
    <row r="91" spans="1:7" x14ac:dyDescent="0.25">
      <c r="A91" s="3"/>
      <c r="B91" s="1"/>
      <c r="C91" s="34"/>
    </row>
    <row r="92" spans="1:7" ht="13" x14ac:dyDescent="0.3">
      <c r="A92" s="8"/>
      <c r="B92" s="9" t="s">
        <v>77</v>
      </c>
      <c r="C92" s="35">
        <f>C39+C75+C85</f>
        <v>438905.38</v>
      </c>
      <c r="D92" s="18">
        <v>491750</v>
      </c>
      <c r="E92" s="18">
        <f>E39+E75+E85</f>
        <v>584000</v>
      </c>
      <c r="F92" s="18">
        <f>F39+F75+F85</f>
        <v>609000</v>
      </c>
      <c r="G92" s="18">
        <f>(G39+G75+G85+G89)</f>
        <v>628000</v>
      </c>
    </row>
    <row r="94" spans="1:7" ht="13" x14ac:dyDescent="0.3">
      <c r="B94" s="6" t="s">
        <v>78</v>
      </c>
    </row>
    <row r="95" spans="1:7" x14ac:dyDescent="0.25">
      <c r="A95" s="3"/>
      <c r="B95" s="1" t="s">
        <v>79</v>
      </c>
    </row>
    <row r="96" spans="1:7" x14ac:dyDescent="0.25">
      <c r="A96" s="3"/>
      <c r="B96" s="1" t="s">
        <v>80</v>
      </c>
    </row>
    <row r="97" spans="1:7" ht="13" x14ac:dyDescent="0.3">
      <c r="A97" s="8"/>
      <c r="B97" s="9" t="s">
        <v>81</v>
      </c>
      <c r="C97" s="35">
        <v>0</v>
      </c>
      <c r="D97" s="18">
        <v>0</v>
      </c>
      <c r="E97" s="18">
        <v>0</v>
      </c>
      <c r="F97" s="18">
        <v>0</v>
      </c>
      <c r="G97" s="18">
        <v>0</v>
      </c>
    </row>
    <row r="100" spans="1:7" ht="13" x14ac:dyDescent="0.3">
      <c r="A100" s="8"/>
      <c r="B100" s="9" t="s">
        <v>82</v>
      </c>
      <c r="C100" s="35">
        <f>C10-C92</f>
        <v>22163.130000000005</v>
      </c>
      <c r="D100" s="18">
        <v>-30681</v>
      </c>
      <c r="E100" s="18">
        <f>E10-E92</f>
        <v>2589</v>
      </c>
      <c r="F100" s="18">
        <f>F7-F92</f>
        <v>-24000</v>
      </c>
      <c r="G100" s="18">
        <f>(G10-G92)</f>
        <v>-28960</v>
      </c>
    </row>
    <row r="103" spans="1:7" ht="13" x14ac:dyDescent="0.3">
      <c r="B103" s="39" t="s">
        <v>75</v>
      </c>
      <c r="C103" s="42"/>
    </row>
    <row r="104" spans="1:7" x14ac:dyDescent="0.25">
      <c r="B104" s="38" t="s">
        <v>83</v>
      </c>
      <c r="C104" s="34"/>
    </row>
    <row r="105" spans="1:7" x14ac:dyDescent="0.25">
      <c r="B105" s="38" t="s">
        <v>84</v>
      </c>
      <c r="C105" s="34"/>
    </row>
    <row r="106" spans="1:7" ht="13" x14ac:dyDescent="0.3">
      <c r="B106" s="40" t="s">
        <v>76</v>
      </c>
      <c r="C106" s="41"/>
    </row>
    <row r="109" spans="1:7" ht="13" x14ac:dyDescent="0.3">
      <c r="B109" s="40" t="s">
        <v>82</v>
      </c>
      <c r="C109" s="41">
        <v>22163.13</v>
      </c>
    </row>
  </sheetData>
  <mergeCells count="2">
    <mergeCell ref="A5:B5"/>
    <mergeCell ref="A12:B12"/>
  </mergeCells>
  <phoneticPr fontId="1" type="noConversion"/>
  <printOptions horizontalCentered="1" verticalCentered="1" gridLines="1"/>
  <pageMargins left="0.7" right="0.7" top="0.75" bottom="0.75" header="0.3" footer="0.3"/>
  <pageSetup paperSize="2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topLeftCell="A24" zoomScaleNormal="100" workbookViewId="0">
      <selection activeCell="B1" sqref="B1:E293"/>
    </sheetView>
  </sheetViews>
  <sheetFormatPr defaultRowHeight="12.5" x14ac:dyDescent="0.25"/>
  <cols>
    <col min="1" max="1" width="10.54296875" customWidth="1"/>
    <col min="2" max="2" width="34.7265625" bestFit="1" customWidth="1"/>
    <col min="3" max="5" width="15.26953125" customWidth="1"/>
  </cols>
  <sheetData>
    <row r="1" spans="1:5" ht="13" x14ac:dyDescent="0.3">
      <c r="B1" s="11"/>
    </row>
    <row r="3" spans="1:5" ht="13" x14ac:dyDescent="0.3">
      <c r="A3" s="4" t="s">
        <v>2</v>
      </c>
      <c r="B3" s="2"/>
      <c r="C3" s="21"/>
      <c r="D3" s="21"/>
      <c r="E3" s="21"/>
    </row>
    <row r="4" spans="1:5" x14ac:dyDescent="0.25">
      <c r="A4" s="1" t="s">
        <v>9</v>
      </c>
      <c r="B4" s="1"/>
      <c r="C4" s="16"/>
      <c r="D4" s="16"/>
      <c r="E4" s="16"/>
    </row>
    <row r="5" spans="1:5" ht="13" x14ac:dyDescent="0.3">
      <c r="B5" s="6"/>
      <c r="C5" s="16"/>
      <c r="D5" s="16"/>
      <c r="E5" s="16"/>
    </row>
    <row r="6" spans="1:5" x14ac:dyDescent="0.25">
      <c r="B6" s="1"/>
      <c r="C6" s="16"/>
      <c r="D6" s="16"/>
      <c r="E6" s="16"/>
    </row>
    <row r="7" spans="1:5" x14ac:dyDescent="0.25">
      <c r="B7" s="2"/>
      <c r="C7" s="16"/>
      <c r="D7" s="16"/>
      <c r="E7" s="16"/>
    </row>
    <row r="8" spans="1:5" x14ac:dyDescent="0.25">
      <c r="A8" s="3" t="s">
        <v>85</v>
      </c>
      <c r="B8" s="1"/>
      <c r="C8" s="16"/>
      <c r="D8" s="16"/>
      <c r="E8" s="16"/>
    </row>
    <row r="9" spans="1:5" x14ac:dyDescent="0.25">
      <c r="A9" s="3" t="s">
        <v>86</v>
      </c>
      <c r="B9" s="1"/>
      <c r="C9" s="16"/>
      <c r="D9" s="16"/>
      <c r="E9" s="16"/>
    </row>
    <row r="10" spans="1:5" x14ac:dyDescent="0.25">
      <c r="A10" s="3" t="s">
        <v>87</v>
      </c>
      <c r="B10" s="1"/>
      <c r="C10" s="16"/>
      <c r="D10" s="16"/>
      <c r="E10" s="16"/>
    </row>
    <row r="11" spans="1:5" x14ac:dyDescent="0.25">
      <c r="C11" s="16"/>
      <c r="D11" s="16"/>
      <c r="E11" s="16"/>
    </row>
    <row r="12" spans="1:5" x14ac:dyDescent="0.25">
      <c r="B12" s="2"/>
      <c r="C12" s="16"/>
      <c r="D12" s="16"/>
      <c r="E12" s="16"/>
    </row>
    <row r="13" spans="1:5" x14ac:dyDescent="0.25">
      <c r="A13" s="3" t="s">
        <v>88</v>
      </c>
      <c r="B13" s="1"/>
      <c r="C13" s="16"/>
      <c r="D13" s="16"/>
      <c r="E13" s="16"/>
    </row>
    <row r="14" spans="1:5" x14ac:dyDescent="0.25">
      <c r="A14" s="3" t="s">
        <v>89</v>
      </c>
      <c r="B14" s="1"/>
      <c r="C14" s="16"/>
      <c r="D14" s="16"/>
      <c r="E14" s="16"/>
    </row>
    <row r="15" spans="1:5" x14ac:dyDescent="0.25">
      <c r="A15" s="3" t="s">
        <v>90</v>
      </c>
      <c r="B15" s="1"/>
      <c r="C15" s="16"/>
      <c r="D15" s="16"/>
      <c r="E15" s="16"/>
    </row>
    <row r="16" spans="1:5" x14ac:dyDescent="0.25">
      <c r="A16" s="3"/>
      <c r="B16" s="1"/>
      <c r="C16" s="16"/>
      <c r="D16" s="16"/>
      <c r="E16" s="16"/>
    </row>
    <row r="17" spans="1:5" x14ac:dyDescent="0.25">
      <c r="A17" s="3" t="s">
        <v>91</v>
      </c>
      <c r="B17" s="1"/>
      <c r="C17" s="16"/>
      <c r="D17" s="16"/>
      <c r="E17" s="16"/>
    </row>
    <row r="18" spans="1:5" x14ac:dyDescent="0.25">
      <c r="C18" s="16"/>
      <c r="D18" s="16"/>
      <c r="E18" s="16"/>
    </row>
    <row r="19" spans="1:5" x14ac:dyDescent="0.25">
      <c r="B19" s="2"/>
      <c r="C19" s="16"/>
      <c r="D19" s="16"/>
      <c r="E19" s="16"/>
    </row>
    <row r="20" spans="1:5" x14ac:dyDescent="0.25">
      <c r="A20" s="3" t="s">
        <v>92</v>
      </c>
      <c r="B20" s="1"/>
      <c r="C20" s="16"/>
      <c r="D20" s="16"/>
      <c r="E20" s="16"/>
    </row>
    <row r="21" spans="1:5" x14ac:dyDescent="0.25">
      <c r="A21" s="3" t="s">
        <v>93</v>
      </c>
      <c r="B21" s="1"/>
      <c r="C21" s="16"/>
      <c r="D21" s="16"/>
      <c r="E21" s="16"/>
    </row>
    <row r="22" spans="1:5" x14ac:dyDescent="0.25">
      <c r="A22" s="3" t="s">
        <v>94</v>
      </c>
      <c r="B22" s="1"/>
      <c r="C22" s="16"/>
      <c r="D22" s="16"/>
      <c r="E22" s="16"/>
    </row>
    <row r="23" spans="1:5" s="11" customFormat="1" ht="13" x14ac:dyDescent="0.3">
      <c r="A23" s="19" t="s">
        <v>95</v>
      </c>
      <c r="B23" s="9"/>
      <c r="C23" s="20"/>
      <c r="D23" s="20"/>
      <c r="E23" s="20"/>
    </row>
    <row r="24" spans="1:5" x14ac:dyDescent="0.25">
      <c r="C24" s="16"/>
      <c r="D24" s="16"/>
      <c r="E24" s="16"/>
    </row>
    <row r="25" spans="1:5" x14ac:dyDescent="0.25">
      <c r="C25" s="16"/>
      <c r="D25" s="16"/>
      <c r="E25" s="16"/>
    </row>
    <row r="26" spans="1:5" x14ac:dyDescent="0.25">
      <c r="B26" s="2"/>
      <c r="C26" s="16"/>
      <c r="D26" s="16"/>
      <c r="E26" s="16"/>
    </row>
    <row r="27" spans="1:5" x14ac:dyDescent="0.25">
      <c r="A27" s="3" t="s">
        <v>96</v>
      </c>
      <c r="B27" s="1"/>
      <c r="C27" s="16"/>
      <c r="D27" s="16"/>
      <c r="E27" s="16"/>
    </row>
    <row r="28" spans="1:5" s="11" customFormat="1" ht="13" x14ac:dyDescent="0.3">
      <c r="A28" s="19" t="s">
        <v>97</v>
      </c>
      <c r="B28" s="9"/>
      <c r="C28" s="20"/>
      <c r="D28" s="20"/>
      <c r="E28" s="20"/>
    </row>
    <row r="29" spans="1:5" x14ac:dyDescent="0.25">
      <c r="A29" s="3"/>
      <c r="B29" s="1"/>
      <c r="C29" s="16"/>
      <c r="D29" s="16"/>
      <c r="E29" s="16"/>
    </row>
    <row r="30" spans="1:5" s="11" customFormat="1" ht="13.5" thickBot="1" x14ac:dyDescent="0.35">
      <c r="A30" s="22" t="s">
        <v>98</v>
      </c>
      <c r="B30" s="23"/>
      <c r="C30" s="24"/>
      <c r="D30" s="24"/>
      <c r="E30" s="24"/>
    </row>
    <row r="31" spans="1:5" ht="13" thickTop="1" x14ac:dyDescent="0.25">
      <c r="A31" s="3"/>
      <c r="B31" s="1"/>
      <c r="C31" s="16"/>
      <c r="D31" s="16"/>
      <c r="E31" s="16"/>
    </row>
    <row r="32" spans="1:5" x14ac:dyDescent="0.25">
      <c r="A32" s="3"/>
      <c r="B32" s="1"/>
      <c r="C32" s="16"/>
      <c r="D32" s="16"/>
      <c r="E32" s="16"/>
    </row>
    <row r="33" spans="1:5" ht="13" x14ac:dyDescent="0.3">
      <c r="B33" s="6"/>
      <c r="C33" s="16"/>
      <c r="D33" s="16"/>
      <c r="E33" s="16"/>
    </row>
    <row r="34" spans="1:5" x14ac:dyDescent="0.25">
      <c r="B34" s="1"/>
      <c r="C34" s="16"/>
      <c r="D34" s="16"/>
      <c r="E34" s="16"/>
    </row>
    <row r="35" spans="1:5" x14ac:dyDescent="0.25">
      <c r="B35" s="2"/>
      <c r="C35" s="16"/>
      <c r="D35" s="16"/>
      <c r="E35" s="16"/>
    </row>
    <row r="36" spans="1:5" x14ac:dyDescent="0.25">
      <c r="B36" s="1"/>
      <c r="C36" s="16"/>
      <c r="D36" s="16"/>
      <c r="E36" s="16"/>
    </row>
    <row r="37" spans="1:5" x14ac:dyDescent="0.25">
      <c r="A37" s="3" t="s">
        <v>99</v>
      </c>
      <c r="B37" s="1"/>
      <c r="C37" s="16"/>
      <c r="D37" s="16"/>
      <c r="E37" s="16"/>
    </row>
    <row r="38" spans="1:5" x14ac:dyDescent="0.25">
      <c r="A38" s="3" t="s">
        <v>100</v>
      </c>
      <c r="B38" s="1"/>
      <c r="C38" s="16"/>
      <c r="D38" s="16"/>
      <c r="E38" s="16"/>
    </row>
    <row r="39" spans="1:5" s="11" customFormat="1" ht="13" x14ac:dyDescent="0.3">
      <c r="A39" s="19" t="s">
        <v>101</v>
      </c>
      <c r="B39" s="9"/>
      <c r="C39" s="20"/>
      <c r="D39" s="20"/>
      <c r="E39" s="20"/>
    </row>
    <row r="40" spans="1:5" x14ac:dyDescent="0.25">
      <c r="C40" s="16"/>
      <c r="D40" s="16"/>
      <c r="E40" s="16"/>
    </row>
    <row r="41" spans="1:5" x14ac:dyDescent="0.25">
      <c r="B41" s="2"/>
      <c r="C41" s="16"/>
      <c r="D41" s="16"/>
      <c r="E41" s="16"/>
    </row>
    <row r="42" spans="1:5" x14ac:dyDescent="0.25">
      <c r="A42" s="3" t="s">
        <v>102</v>
      </c>
      <c r="B42" s="1"/>
      <c r="C42" s="16"/>
      <c r="D42" s="16"/>
      <c r="E42" s="16"/>
    </row>
    <row r="43" spans="1:5" ht="13" x14ac:dyDescent="0.3">
      <c r="A43" s="8" t="s">
        <v>103</v>
      </c>
      <c r="B43" s="9"/>
      <c r="C43" s="18"/>
      <c r="D43" s="18"/>
      <c r="E43" s="18"/>
    </row>
    <row r="44" spans="1:5" x14ac:dyDescent="0.25">
      <c r="A44" s="3"/>
      <c r="B44" s="1"/>
      <c r="C44" s="16"/>
      <c r="D44" s="16"/>
      <c r="E44" s="16"/>
    </row>
    <row r="45" spans="1:5" x14ac:dyDescent="0.25">
      <c r="A45" s="3"/>
      <c r="B45" s="1"/>
      <c r="C45" s="16"/>
      <c r="D45" s="16"/>
      <c r="E45" s="16"/>
    </row>
    <row r="46" spans="1:5" s="11" customFormat="1" ht="13.5" thickBot="1" x14ac:dyDescent="0.35">
      <c r="A46" s="22" t="s">
        <v>104</v>
      </c>
      <c r="B46" s="23"/>
      <c r="C46" s="24"/>
      <c r="D46" s="24"/>
      <c r="E46" s="24"/>
    </row>
    <row r="47" spans="1:5" ht="13" thickTop="1" x14ac:dyDescent="0.25">
      <c r="A47" s="3"/>
      <c r="B47" s="1"/>
      <c r="C47" s="16"/>
      <c r="D47" s="16"/>
      <c r="E47" s="16"/>
    </row>
    <row r="48" spans="1:5" x14ac:dyDescent="0.25">
      <c r="A48" s="5" t="s">
        <v>105</v>
      </c>
      <c r="B48" s="5"/>
      <c r="C48" s="16"/>
      <c r="D48" s="16"/>
      <c r="E48" s="16"/>
    </row>
    <row r="49" spans="3:5" x14ac:dyDescent="0.25">
      <c r="C49" s="16"/>
      <c r="D49" s="16"/>
      <c r="E49" s="16"/>
    </row>
  </sheetData>
  <printOptions gridLines="1"/>
  <pageMargins left="0.75" right="0.75" top="1" bottom="1" header="0" footer="0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8834d8-e172-4ad9-b12e-f5c8a0fee091" xsi:nil="true"/>
    <lcf76f155ced4ddcb4097134ff3c332f xmlns="e41ed160-abda-4e5e-9bb1-e305035c6ae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16EF307E34E14BBCE3C2C0E7021C84" ma:contentTypeVersion="15" ma:contentTypeDescription="Opret et nyt dokument." ma:contentTypeScope="" ma:versionID="d9048853ed7803944c217352922f0abc">
  <xsd:schema xmlns:xsd="http://www.w3.org/2001/XMLSchema" xmlns:xs="http://www.w3.org/2001/XMLSchema" xmlns:p="http://schemas.microsoft.com/office/2006/metadata/properties" xmlns:ns2="e41ed160-abda-4e5e-9bb1-e305035c6ae3" xmlns:ns3="b38834d8-e172-4ad9-b12e-f5c8a0fee091" targetNamespace="http://schemas.microsoft.com/office/2006/metadata/properties" ma:root="true" ma:fieldsID="1b0e72a4c933b8b5e21db079d883a10e" ns2:_="" ns3:_="">
    <xsd:import namespace="e41ed160-abda-4e5e-9bb1-e305035c6ae3"/>
    <xsd:import namespace="b38834d8-e172-4ad9-b12e-f5c8a0fee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ed160-abda-4e5e-9bb1-e305035c6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77c7e606-29cb-4fad-9b7f-8b10548716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834d8-e172-4ad9-b12e-f5c8a0fee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61e79f5-8bdb-4339-991d-b6bba869c9bd}" ma:internalName="TaxCatchAll" ma:showField="CatchAllData" ma:web="b38834d8-e172-4ad9-b12e-f5c8a0fee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78268F-2722-419C-8D41-477E7878BF56}">
  <ds:schemaRefs>
    <ds:schemaRef ds:uri="http://schemas.microsoft.com/office/2006/metadata/properties"/>
    <ds:schemaRef ds:uri="b38834d8-e172-4ad9-b12e-f5c8a0fee091"/>
    <ds:schemaRef ds:uri="http://purl.org/dc/terms/"/>
    <ds:schemaRef ds:uri="e41ed160-abda-4e5e-9bb1-e305035c6ae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5DC62E-3A25-4CEE-8A84-1FB36B4AF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17787-B150-44DA-BFB5-EFDD77402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ed160-abda-4e5e-9bb1-e305035c6ae3"/>
    <ds:schemaRef ds:uri="b38834d8-e172-4ad9-b12e-f5c8a0fee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NK 6 resultat</vt:lpstr>
      <vt:lpstr>NK 6 balance</vt:lpstr>
    </vt:vector>
  </TitlesOfParts>
  <Manager/>
  <Company>FSL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Lena Bomholt</dc:creator>
  <cp:keywords/>
  <dc:description/>
  <cp:lastModifiedBy>Karen Pedersen</cp:lastModifiedBy>
  <cp:revision/>
  <dcterms:created xsi:type="dcterms:W3CDTF">2007-08-30T08:05:19Z</dcterms:created>
  <dcterms:modified xsi:type="dcterms:W3CDTF">2025-03-20T10:51:29Z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0x010100EF16EF307E34E14BBCE3C2C0E7021C84</vt:lpwstr>
  </property>
  <property fmtid="{D5CDD505-2E9C-101B-9397-08002B2CF9AE}" pid="3" name="LMS_Mappings">
    <vt:lpwstr/>
  </property>
  <property fmtid="{D5CDD505-2E9C-101B-9397-08002B2CF9AE}" pid="4" name="NotebookType">
    <vt:lpwstr/>
  </property>
  <property fmtid="{D5CDD505-2E9C-101B-9397-08002B2CF9AE}" pid="5" name="FolderType">
    <vt:lpwstr/>
  </property>
  <property fmtid="{D5CDD505-2E9C-101B-9397-08002B2CF9AE}" pid="6" name="Teachers">
    <vt:lpwstr/>
  </property>
  <property fmtid="{D5CDD505-2E9C-101B-9397-08002B2CF9AE}" pid="7" name="DefaultSectionNames">
    <vt:lpwstr/>
  </property>
  <property fmtid="{D5CDD505-2E9C-101B-9397-08002B2CF9AE}" pid="8" name="Is_Collaboration_Space_Locked">
    <vt:lpwstr/>
  </property>
  <property fmtid="{D5CDD505-2E9C-101B-9397-08002B2CF9AE}" pid="9" name="Owner">
    <vt:lpwstr/>
  </property>
  <property fmtid="{D5CDD505-2E9C-101B-9397-08002B2CF9AE}" pid="10" name="Invited_Teachers">
    <vt:lpwstr/>
  </property>
  <property fmtid="{D5CDD505-2E9C-101B-9397-08002B2CF9AE}" pid="11" name="Invited_Students">
    <vt:lpwstr/>
  </property>
  <property fmtid="{D5CDD505-2E9C-101B-9397-08002B2CF9AE}" pid="12" name="IsNotebookLocked">
    <vt:lpwstr/>
  </property>
  <property fmtid="{D5CDD505-2E9C-101B-9397-08002B2CF9AE}" pid="13" name="CultureName">
    <vt:lpwstr/>
  </property>
  <property fmtid="{D5CDD505-2E9C-101B-9397-08002B2CF9AE}" pid="14" name="Distribution_Groups">
    <vt:lpwstr/>
  </property>
  <property fmtid="{D5CDD505-2E9C-101B-9397-08002B2CF9AE}" pid="15" name="Templates">
    <vt:lpwstr/>
  </property>
  <property fmtid="{D5CDD505-2E9C-101B-9397-08002B2CF9AE}" pid="16" name="AppVersion">
    <vt:lpwstr/>
  </property>
  <property fmtid="{D5CDD505-2E9C-101B-9397-08002B2CF9AE}" pid="17" name="TeamsChannelId">
    <vt:lpwstr/>
  </property>
  <property fmtid="{D5CDD505-2E9C-101B-9397-08002B2CF9AE}" pid="18" name="Students">
    <vt:lpwstr/>
  </property>
  <property fmtid="{D5CDD505-2E9C-101B-9397-08002B2CF9AE}" pid="19" name="Student_Groups">
    <vt:lpwstr/>
  </property>
  <property fmtid="{D5CDD505-2E9C-101B-9397-08002B2CF9AE}" pid="20" name="Math_Settings">
    <vt:lpwstr/>
  </property>
  <property fmtid="{D5CDD505-2E9C-101B-9397-08002B2CF9AE}" pid="21" name="Self_Registration_Enabled">
    <vt:lpwstr/>
  </property>
  <property fmtid="{D5CDD505-2E9C-101B-9397-08002B2CF9AE}" pid="22" name="Has_Teacher_Only_SectionGroup">
    <vt:lpwstr/>
  </property>
  <property fmtid="{D5CDD505-2E9C-101B-9397-08002B2CF9AE}" pid="23" name="MediaServiceImageTags">
    <vt:lpwstr/>
  </property>
</Properties>
</file>